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580"/>
  </bookViews>
  <sheets>
    <sheet name="varianta 1" sheetId="2" r:id="rId1"/>
  </sheets>
  <definedNames>
    <definedName name="_xlnm.Print_Area" localSheetId="0">'varianta 1'!$B$1:$N$27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1" i="2" l="1"/>
  <c r="P10" i="2"/>
  <c r="P9" i="2"/>
  <c r="P8" i="2"/>
  <c r="P7" i="2"/>
  <c r="O12" i="2"/>
  <c r="P12" i="2" l="1"/>
  <c r="N11" i="2"/>
  <c r="N10" i="2"/>
  <c r="N9" i="2"/>
  <c r="N8" i="2"/>
  <c r="N7" i="2"/>
  <c r="J11" i="2"/>
  <c r="J12" i="2" s="1"/>
  <c r="F11" i="2"/>
  <c r="M12" i="2"/>
  <c r="L12" i="2"/>
  <c r="K12" i="2"/>
  <c r="I12" i="2"/>
  <c r="H12" i="2"/>
  <c r="G12" i="2"/>
  <c r="F12" i="2"/>
  <c r="E12" i="2"/>
  <c r="D12" i="2"/>
  <c r="C12" i="2"/>
  <c r="N12" i="2" l="1"/>
  <c r="I7" i="2" l="1"/>
  <c r="J7" i="2" s="1"/>
  <c r="J10" i="2"/>
  <c r="J9" i="2"/>
  <c r="J8" i="2"/>
  <c r="H10" i="2" l="1"/>
  <c r="H9" i="2"/>
  <c r="H8" i="2"/>
  <c r="E7" i="2" l="1"/>
  <c r="F8" i="2"/>
  <c r="F9" i="2"/>
  <c r="F10" i="2"/>
  <c r="F7" i="2" l="1"/>
</calcChain>
</file>

<file path=xl/sharedStrings.xml><?xml version="1.0" encoding="utf-8"?>
<sst xmlns="http://schemas.openxmlformats.org/spreadsheetml/2006/main" count="38" uniqueCount="37">
  <si>
    <t>Spitalul Judetean de Urgenta Bistrita</t>
  </si>
  <si>
    <t>Denumire spital</t>
  </si>
  <si>
    <t>Spitalul Orășenesc Năsăud</t>
  </si>
  <si>
    <t>Spitalul Orășenesc Beclean</t>
  </si>
  <si>
    <t>SC Clinica Sanovil SRL</t>
  </si>
  <si>
    <t>Total</t>
  </si>
  <si>
    <t xml:space="preserve">              lei</t>
  </si>
  <si>
    <t xml:space="preserve"> </t>
  </si>
  <si>
    <t xml:space="preserve">Ianuarie </t>
  </si>
  <si>
    <t xml:space="preserve">Februarie </t>
  </si>
  <si>
    <t xml:space="preserve">Martie </t>
  </si>
  <si>
    <t>Aprilie</t>
  </si>
  <si>
    <t xml:space="preserve">Total Trim I 2016 </t>
  </si>
  <si>
    <t xml:space="preserve">*Nota </t>
  </si>
  <si>
    <t>Mai</t>
  </si>
  <si>
    <t>Spitalul Nasaud    -680.67 lei</t>
  </si>
  <si>
    <t>Spitalul Beclean  -13543.93 lei</t>
  </si>
  <si>
    <t>Sc Clinica Sanovil SRL   -142.60 lei</t>
  </si>
  <si>
    <t>iunie</t>
  </si>
  <si>
    <t xml:space="preserve">Total  perioada ianuarie-iunie 2016 </t>
  </si>
  <si>
    <t xml:space="preserve">În luna mai sunt cuprinse si regularizarile pentru trim.I 2016:  </t>
  </si>
  <si>
    <t>Iulie</t>
  </si>
  <si>
    <t xml:space="preserve">În luna iulie sunt cuprinse si regularizarile pentru trim.II 2016:  </t>
  </si>
  <si>
    <t>Sc Clinica Sanovil SRL   -10,48 lei</t>
  </si>
  <si>
    <t>Spitalul Jud.de Urgență Bistrița     +330 lei</t>
  </si>
  <si>
    <t>Spitalul Nasaud               - 1081,35 lei</t>
  </si>
  <si>
    <t>Spitalul Beclean           +12371,65 lei</t>
  </si>
  <si>
    <t>August</t>
  </si>
  <si>
    <t>Septembrie</t>
  </si>
  <si>
    <t>S.C.Murivisan S.R.L.Centrul Medical Policlinica Nouă</t>
  </si>
  <si>
    <t xml:space="preserve">Total  perioada ianuarie-septembrie 2016 </t>
  </si>
  <si>
    <t>Situatia deconturilor aferente perioadei ianuarie-octombrie 2016, la furnizorii de servicii medicale spitalicești</t>
  </si>
  <si>
    <t>Octombrie</t>
  </si>
  <si>
    <t xml:space="preserve">Total  perioada ianuarie-octombrie 2016 </t>
  </si>
  <si>
    <t>La Spitalul Judetean de Urgenta Bistrita, la decontul lunii martie se adauga si 1% ATI pentru trim I 2016 in suma de 183.610 lei;</t>
  </si>
  <si>
    <t>si la decontul lunii iunie se adaugă 1% ATI pentru trim II 2016 in sumă de 183.610 lei;</t>
  </si>
  <si>
    <t>si la decontul lunii octombrie se adaugă 1% ATI pentru trim III 2016 in sumă de 183.610 lei;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</si>
</sst>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Times New Roman"/>
      <family val="2"/>
    </font>
    <font>
      <sz val="16"/>
      <color theme="1"/>
      <name val="Times New Roman"/>
      <family val="2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b/>
      <sz val="18"/>
      <color theme="1"/>
      <name val="Times New Roman"/>
      <family val="1"/>
    </font>
    <font>
      <b/>
      <sz val="14"/>
      <color theme="1"/>
      <name val="Times New Roman"/>
      <family val="2"/>
    </font>
    <font>
      <b/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name val="Times New Roman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0" xfId="0" applyFill="1" applyBorder="1" applyAlignment="1">
      <alignment horizontal="center" wrapText="1"/>
    </xf>
    <xf numFmtId="4" fontId="0" fillId="0" borderId="0" xfId="0" applyNumberFormat="1" applyBorder="1"/>
    <xf numFmtId="4" fontId="1" fillId="0" borderId="0" xfId="0" applyNumberFormat="1" applyFont="1" applyBorder="1"/>
    <xf numFmtId="0" fontId="0" fillId="0" borderId="0" xfId="0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/>
    <xf numFmtId="0" fontId="4" fillId="0" borderId="5" xfId="0" applyFont="1" applyBorder="1" applyAlignment="1">
      <alignment horizontal="center"/>
    </xf>
    <xf numFmtId="4" fontId="3" fillId="0" borderId="6" xfId="0" applyNumberFormat="1" applyFont="1" applyBorder="1"/>
    <xf numFmtId="4" fontId="4" fillId="0" borderId="7" xfId="0" applyNumberFormat="1" applyFont="1" applyBorder="1"/>
    <xf numFmtId="0" fontId="3" fillId="0" borderId="2" xfId="0" applyFont="1" applyBorder="1" applyAlignment="1">
      <alignment horizontal="center" wrapText="1"/>
    </xf>
    <xf numFmtId="4" fontId="5" fillId="0" borderId="6" xfId="0" applyNumberFormat="1" applyFont="1" applyBorder="1"/>
    <xf numFmtId="4" fontId="5" fillId="0" borderId="4" xfId="0" applyNumberFormat="1" applyFont="1" applyBorder="1"/>
    <xf numFmtId="0" fontId="6" fillId="0" borderId="0" xfId="0" applyFont="1"/>
    <xf numFmtId="0" fontId="6" fillId="0" borderId="0" xfId="0" applyFont="1" applyBorder="1"/>
    <xf numFmtId="4" fontId="6" fillId="0" borderId="0" xfId="0" applyNumberFormat="1" applyFont="1" applyBorder="1"/>
    <xf numFmtId="4" fontId="6" fillId="0" borderId="0" xfId="0" applyNumberFormat="1" applyFont="1"/>
    <xf numFmtId="0" fontId="3" fillId="0" borderId="3" xfId="0" applyFont="1" applyBorder="1" applyAlignment="1">
      <alignment wrapText="1"/>
    </xf>
    <xf numFmtId="0" fontId="7" fillId="0" borderId="0" xfId="0" applyFont="1"/>
    <xf numFmtId="4" fontId="5" fillId="0" borderId="8" xfId="0" applyNumberFormat="1" applyFont="1" applyBorder="1"/>
    <xf numFmtId="0" fontId="8" fillId="0" borderId="0" xfId="0" applyFont="1"/>
    <xf numFmtId="4" fontId="9" fillId="0" borderId="4" xfId="0" applyNumberFormat="1" applyFont="1" applyBorder="1"/>
    <xf numFmtId="0" fontId="3" fillId="0" borderId="9" xfId="0" applyFont="1" applyBorder="1" applyAlignment="1">
      <alignment wrapText="1"/>
    </xf>
    <xf numFmtId="4" fontId="3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5" fillId="0" borderId="12" xfId="0" applyNumberFormat="1" applyFont="1" applyBorder="1"/>
    <xf numFmtId="4" fontId="9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  <pageSetUpPr fitToPage="1"/>
  </sheetPr>
  <dimension ref="B3:R27"/>
  <sheetViews>
    <sheetView tabSelected="1" topLeftCell="D1" workbookViewId="0">
      <selection activeCell="P7" sqref="P7"/>
    </sheetView>
  </sheetViews>
  <sheetFormatPr defaultRowHeight="15.75" x14ac:dyDescent="0.25"/>
  <cols>
    <col min="2" max="2" width="20.625" customWidth="1"/>
    <col min="3" max="3" width="17.125" customWidth="1"/>
    <col min="4" max="4" width="17.25" customWidth="1"/>
    <col min="5" max="5" width="17.625" customWidth="1"/>
    <col min="6" max="6" width="18.375" customWidth="1"/>
    <col min="7" max="8" width="17.375" customWidth="1"/>
    <col min="9" max="9" width="18.25" customWidth="1"/>
    <col min="10" max="10" width="19.625" customWidth="1"/>
    <col min="11" max="13" width="17" customWidth="1"/>
    <col min="14" max="14" width="18.5" customWidth="1"/>
    <col min="15" max="15" width="18" customWidth="1"/>
    <col min="16" max="16" width="18.25" customWidth="1"/>
    <col min="17" max="17" width="19.125" customWidth="1"/>
  </cols>
  <sheetData>
    <row r="3" spans="2:18" ht="20.25" x14ac:dyDescent="0.3">
      <c r="B3" s="9" t="s">
        <v>31</v>
      </c>
      <c r="C3" s="9"/>
      <c r="D3" s="9"/>
    </row>
    <row r="5" spans="2:18" ht="16.5" thickBot="1" x14ac:dyDescent="0.3">
      <c r="C5" s="6"/>
      <c r="D5" s="2"/>
      <c r="E5" s="2"/>
      <c r="F5" s="2"/>
      <c r="G5" s="6" t="s">
        <v>6</v>
      </c>
      <c r="H5" s="6"/>
      <c r="I5" s="2"/>
      <c r="J5" s="2"/>
      <c r="K5" s="2"/>
      <c r="L5" s="2"/>
      <c r="M5" s="2"/>
      <c r="N5" s="2"/>
      <c r="O5" s="2"/>
      <c r="P5" s="2"/>
      <c r="Q5" s="2"/>
      <c r="R5" s="2"/>
    </row>
    <row r="6" spans="2:18" ht="99" customHeight="1" x14ac:dyDescent="0.3">
      <c r="B6" s="7" t="s">
        <v>1</v>
      </c>
      <c r="C6" s="8" t="s">
        <v>8</v>
      </c>
      <c r="D6" s="8" t="s">
        <v>9</v>
      </c>
      <c r="E6" s="8" t="s">
        <v>10</v>
      </c>
      <c r="F6" s="13" t="s">
        <v>12</v>
      </c>
      <c r="G6" s="8" t="s">
        <v>11</v>
      </c>
      <c r="H6" s="8" t="s">
        <v>14</v>
      </c>
      <c r="I6" s="13" t="s">
        <v>18</v>
      </c>
      <c r="J6" s="13" t="s">
        <v>19</v>
      </c>
      <c r="K6" s="13" t="s">
        <v>21</v>
      </c>
      <c r="L6" s="13" t="s">
        <v>27</v>
      </c>
      <c r="M6" s="13" t="s">
        <v>28</v>
      </c>
      <c r="N6" s="13" t="s">
        <v>30</v>
      </c>
      <c r="O6" s="13" t="s">
        <v>32</v>
      </c>
      <c r="P6" s="13" t="s">
        <v>33</v>
      </c>
      <c r="Q6" s="3"/>
      <c r="R6" s="2"/>
    </row>
    <row r="7" spans="2:18" ht="39.75" customHeight="1" x14ac:dyDescent="0.3">
      <c r="B7" s="20" t="s">
        <v>0</v>
      </c>
      <c r="C7" s="11">
        <v>4197397.25</v>
      </c>
      <c r="D7" s="14">
        <v>4285997.49</v>
      </c>
      <c r="E7" s="14">
        <f>4519403.68</f>
        <v>4519403.68</v>
      </c>
      <c r="F7" s="14">
        <f>SUM(C7:E7)</f>
        <v>13002798.42</v>
      </c>
      <c r="G7" s="22">
        <v>4344858.09</v>
      </c>
      <c r="H7" s="14">
        <v>4318644.6900000004</v>
      </c>
      <c r="I7" s="15">
        <f>4295158.14</f>
        <v>4295158.1399999997</v>
      </c>
      <c r="J7" s="15">
        <f>F7+G7+H7+I7</f>
        <v>25961459.34</v>
      </c>
      <c r="K7" s="15">
        <v>4304063.24</v>
      </c>
      <c r="L7" s="24">
        <v>4153990.98</v>
      </c>
      <c r="M7" s="24">
        <v>4275165.8899999997</v>
      </c>
      <c r="N7" s="15">
        <f>J7+K7+L7+M7</f>
        <v>38694679.449999996</v>
      </c>
      <c r="O7" s="24">
        <v>4616049.28</v>
      </c>
      <c r="P7" s="15">
        <f>N7+O7</f>
        <v>43310728.729999997</v>
      </c>
      <c r="Q7" s="4"/>
      <c r="R7" s="2"/>
    </row>
    <row r="8" spans="2:18" ht="36.75" customHeight="1" x14ac:dyDescent="0.3">
      <c r="B8" s="20" t="s">
        <v>2</v>
      </c>
      <c r="C8" s="11">
        <v>584730.69999999995</v>
      </c>
      <c r="D8" s="14">
        <v>588792.48</v>
      </c>
      <c r="E8" s="14">
        <v>589600.85</v>
      </c>
      <c r="F8" s="14">
        <f t="shared" ref="F8:F11" si="0">SUM(C8:E8)</f>
        <v>1763124.0299999998</v>
      </c>
      <c r="G8" s="22">
        <v>576710.31000000006</v>
      </c>
      <c r="H8" s="14">
        <f>583521.21-680.67</f>
        <v>582840.53999999992</v>
      </c>
      <c r="I8" s="15">
        <v>596759.31999999995</v>
      </c>
      <c r="J8" s="15">
        <f>F8+G8+H8+I8</f>
        <v>3519434.1999999997</v>
      </c>
      <c r="K8" s="15">
        <v>599760.61</v>
      </c>
      <c r="L8" s="24">
        <v>637525.1</v>
      </c>
      <c r="M8" s="24">
        <v>646266.77</v>
      </c>
      <c r="N8" s="15">
        <f>J8+K8+L8+M8</f>
        <v>5402986.6799999997</v>
      </c>
      <c r="O8" s="24">
        <v>646136.39</v>
      </c>
      <c r="P8" s="15">
        <f>N8+O8</f>
        <v>6049123.0699999994</v>
      </c>
      <c r="Q8" s="4"/>
      <c r="R8" s="2"/>
    </row>
    <row r="9" spans="2:18" ht="38.25" customHeight="1" x14ac:dyDescent="0.3">
      <c r="B9" s="20" t="s">
        <v>3</v>
      </c>
      <c r="C9" s="11">
        <v>758471.87</v>
      </c>
      <c r="D9" s="14">
        <v>740585.39</v>
      </c>
      <c r="E9" s="14">
        <v>761512.81</v>
      </c>
      <c r="F9" s="14">
        <f t="shared" si="0"/>
        <v>2260570.0700000003</v>
      </c>
      <c r="G9" s="22">
        <v>739722.65</v>
      </c>
      <c r="H9" s="14">
        <f>722755.31-13543.93</f>
        <v>709211.38</v>
      </c>
      <c r="I9" s="15">
        <v>748276.04</v>
      </c>
      <c r="J9" s="15">
        <f>F9+G9+H9+I9</f>
        <v>4457780.1400000006</v>
      </c>
      <c r="K9" s="15">
        <v>758073.12</v>
      </c>
      <c r="L9" s="24">
        <v>725413.93</v>
      </c>
      <c r="M9" s="24">
        <v>717908.91</v>
      </c>
      <c r="N9" s="15">
        <f>J9+K9+L9+M9</f>
        <v>6659176.1000000006</v>
      </c>
      <c r="O9" s="24">
        <v>762285.61</v>
      </c>
      <c r="P9" s="15">
        <f>N9+O9</f>
        <v>7421461.7100000009</v>
      </c>
      <c r="Q9" s="4"/>
      <c r="R9" s="2"/>
    </row>
    <row r="10" spans="2:18" ht="36.75" customHeight="1" x14ac:dyDescent="0.3">
      <c r="B10" s="20" t="s">
        <v>4</v>
      </c>
      <c r="C10" s="11">
        <v>372757.11</v>
      </c>
      <c r="D10" s="14">
        <v>376468.31</v>
      </c>
      <c r="E10" s="14">
        <v>377342.32</v>
      </c>
      <c r="F10" s="14">
        <f t="shared" si="0"/>
        <v>1126567.74</v>
      </c>
      <c r="G10" s="22">
        <v>377342.32</v>
      </c>
      <c r="H10" s="14">
        <f>377342.32-142.6</f>
        <v>377199.72000000003</v>
      </c>
      <c r="I10" s="15">
        <v>377342.32</v>
      </c>
      <c r="J10" s="15">
        <f>F10+G10+H10+I10</f>
        <v>2258452.1</v>
      </c>
      <c r="K10" s="15">
        <v>362707.24</v>
      </c>
      <c r="L10" s="24">
        <v>468917.75</v>
      </c>
      <c r="M10" s="24">
        <v>456370.37</v>
      </c>
      <c r="N10" s="15">
        <f>J10+K10+L10+M10</f>
        <v>3546447.46</v>
      </c>
      <c r="O10" s="24">
        <v>468676.44</v>
      </c>
      <c r="P10" s="15">
        <f>N10+O10</f>
        <v>4015123.9</v>
      </c>
      <c r="Q10" s="4"/>
      <c r="R10" s="2"/>
    </row>
    <row r="11" spans="2:18" ht="74.25" customHeight="1" x14ac:dyDescent="0.3">
      <c r="B11" s="25" t="s">
        <v>29</v>
      </c>
      <c r="C11" s="26">
        <v>0</v>
      </c>
      <c r="D11" s="27">
        <v>0</v>
      </c>
      <c r="E11" s="27">
        <v>0</v>
      </c>
      <c r="F11" s="14">
        <f t="shared" si="0"/>
        <v>0</v>
      </c>
      <c r="G11" s="28">
        <v>0</v>
      </c>
      <c r="H11" s="27">
        <v>0</v>
      </c>
      <c r="I11" s="29">
        <v>0</v>
      </c>
      <c r="J11" s="15">
        <f>F11+G11+H11+I11</f>
        <v>0</v>
      </c>
      <c r="K11" s="29">
        <v>0</v>
      </c>
      <c r="L11" s="30">
        <v>0</v>
      </c>
      <c r="M11" s="30">
        <v>33731</v>
      </c>
      <c r="N11" s="15">
        <f>J11+K11+L11+M11</f>
        <v>33731</v>
      </c>
      <c r="O11" s="30">
        <v>43114.44</v>
      </c>
      <c r="P11" s="15">
        <f>N11+O11</f>
        <v>76845.440000000002</v>
      </c>
      <c r="Q11" s="4"/>
      <c r="R11" s="2"/>
    </row>
    <row r="12" spans="2:18" ht="23.25" thickBot="1" x14ac:dyDescent="0.35">
      <c r="B12" s="10" t="s">
        <v>5</v>
      </c>
      <c r="C12" s="12">
        <f t="shared" ref="C12:N12" si="1">SUM(C7:C11)</f>
        <v>5913356.9300000006</v>
      </c>
      <c r="D12" s="12">
        <f t="shared" si="1"/>
        <v>5991843.6699999999</v>
      </c>
      <c r="E12" s="12">
        <f t="shared" si="1"/>
        <v>6247859.6600000001</v>
      </c>
      <c r="F12" s="12">
        <f t="shared" si="1"/>
        <v>18153060.259999998</v>
      </c>
      <c r="G12" s="12">
        <f t="shared" si="1"/>
        <v>6038633.370000001</v>
      </c>
      <c r="H12" s="12">
        <f t="shared" si="1"/>
        <v>5987896.3300000001</v>
      </c>
      <c r="I12" s="12">
        <f t="shared" si="1"/>
        <v>6017535.8200000003</v>
      </c>
      <c r="J12" s="12">
        <f t="shared" si="1"/>
        <v>36197125.780000001</v>
      </c>
      <c r="K12" s="12">
        <f t="shared" si="1"/>
        <v>6024604.2100000009</v>
      </c>
      <c r="L12" s="12">
        <f t="shared" si="1"/>
        <v>5985847.7599999998</v>
      </c>
      <c r="M12" s="12">
        <f t="shared" si="1"/>
        <v>6129442.9400000004</v>
      </c>
      <c r="N12" s="12">
        <f t="shared" si="1"/>
        <v>54337020.689999998</v>
      </c>
      <c r="O12" s="12">
        <f t="shared" ref="O12:P12" si="2">SUM(O7:O11)</f>
        <v>6536262.1600000011</v>
      </c>
      <c r="P12" s="12">
        <f t="shared" si="2"/>
        <v>60873282.849999994</v>
      </c>
      <c r="Q12" s="5"/>
      <c r="R12" s="2"/>
    </row>
    <row r="13" spans="2:18" x14ac:dyDescent="0.25"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2:18" x14ac:dyDescent="0.25">
      <c r="C14" s="16" t="s">
        <v>13</v>
      </c>
      <c r="D14" s="17"/>
      <c r="E14" s="17"/>
      <c r="F14" s="18"/>
      <c r="G14" s="17"/>
      <c r="H14" s="17"/>
      <c r="I14" s="17"/>
      <c r="J14" s="2"/>
      <c r="K14" s="2"/>
      <c r="L14" s="2"/>
      <c r="M14" s="2"/>
      <c r="N14" s="2"/>
      <c r="O14" s="2"/>
      <c r="P14" s="2"/>
      <c r="Q14" s="2"/>
      <c r="R14" s="2"/>
    </row>
    <row r="15" spans="2:18" x14ac:dyDescent="0.25">
      <c r="C15" s="21" t="s">
        <v>34</v>
      </c>
      <c r="D15" s="16"/>
      <c r="E15" s="16"/>
      <c r="F15" s="19"/>
      <c r="G15" s="16"/>
      <c r="H15" s="16"/>
      <c r="I15" s="16"/>
      <c r="J15" t="s">
        <v>7</v>
      </c>
    </row>
    <row r="16" spans="2:18" x14ac:dyDescent="0.25">
      <c r="C16" s="16" t="s">
        <v>35</v>
      </c>
      <c r="D16" s="16"/>
      <c r="E16" s="16"/>
      <c r="F16" s="19"/>
    </row>
    <row r="17" spans="3:6" x14ac:dyDescent="0.25">
      <c r="C17" s="16" t="s">
        <v>36</v>
      </c>
      <c r="D17" s="16"/>
      <c r="E17" s="16"/>
      <c r="F17" s="19"/>
    </row>
    <row r="18" spans="3:6" x14ac:dyDescent="0.25">
      <c r="C18" s="23" t="s">
        <v>20</v>
      </c>
      <c r="D18" s="23"/>
      <c r="E18" s="23"/>
      <c r="F18" s="1"/>
    </row>
    <row r="19" spans="3:6" x14ac:dyDescent="0.25">
      <c r="D19" t="s">
        <v>15</v>
      </c>
      <c r="F19" t="s">
        <v>7</v>
      </c>
    </row>
    <row r="20" spans="3:6" x14ac:dyDescent="0.25">
      <c r="D20" t="s">
        <v>16</v>
      </c>
    </row>
    <row r="21" spans="3:6" x14ac:dyDescent="0.25">
      <c r="D21" t="s">
        <v>17</v>
      </c>
    </row>
    <row r="23" spans="3:6" x14ac:dyDescent="0.25">
      <c r="C23" s="23" t="s">
        <v>22</v>
      </c>
      <c r="D23" s="23"/>
      <c r="E23" s="23"/>
    </row>
    <row r="24" spans="3:6" x14ac:dyDescent="0.25">
      <c r="D24" t="s">
        <v>24</v>
      </c>
    </row>
    <row r="25" spans="3:6" x14ac:dyDescent="0.25">
      <c r="D25" t="s">
        <v>25</v>
      </c>
    </row>
    <row r="26" spans="3:6" x14ac:dyDescent="0.25">
      <c r="D26" t="s">
        <v>26</v>
      </c>
    </row>
    <row r="27" spans="3:6" x14ac:dyDescent="0.25">
      <c r="D27" t="s">
        <v>23</v>
      </c>
    </row>
  </sheetData>
  <pageMargins left="0" right="0" top="0.75" bottom="0.75" header="0.3" footer="0.3"/>
  <pageSetup paperSize="9" scale="5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varianta 1</vt:lpstr>
      <vt:lpstr>'varianta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</dc:creator>
  <cp:lastModifiedBy>dell 1</cp:lastModifiedBy>
  <cp:lastPrinted>2016-10-13T11:01:34Z</cp:lastPrinted>
  <dcterms:created xsi:type="dcterms:W3CDTF">2015-03-09T07:32:22Z</dcterms:created>
  <dcterms:modified xsi:type="dcterms:W3CDTF">2016-11-19T09:52:51Z</dcterms:modified>
</cp:coreProperties>
</file>